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dora" sheetId="1" state="visible" r:id="rId3"/>
    <sheet name="Exemplos" sheetId="2" state="visible" r:id="rId4"/>
    <sheet name="Triagem" sheetId="3" state="visible" r:id="rId5"/>
    <sheet name="Tabela de taxas" sheetId="4" state="visible" r:id="rId6"/>
    <sheet name="Plano 90 dias" sheetId="5" state="visible" r:id="rId7"/>
    <sheet name="Como usar" sheetId="6" state="visible" r:id="rId8"/>
  </sheets>
  <definedNames>
    <definedName function="false" hidden="false" localSheetId="0" name="_xlnm.Print_Area" vbProcedure="false">Calculadora!$A$1:$C$42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<sst xmlns="http://schemas.openxmlformats.org/spreadsheetml/2006/main" count="166" uniqueCount="163">
  <si>
    <t xml:space="preserve">Calculadora eBay — preço sem perda</t>
  </si>
  <si>
    <t xml:space="preserve">Células verdes: preenche. Células cinzentas: calculam. Sem IVA. Valores em EUR.</t>
  </si>
  <si>
    <t xml:space="preserve">1. Venda</t>
  </si>
  <si>
    <t xml:space="preserve">Preço da peça</t>
  </si>
  <si>
    <t xml:space="preserve">Envio cobrado ao comprador</t>
  </si>
  <si>
    <t xml:space="preserve">Total da venda (peça + envio)</t>
  </si>
  <si>
    <t xml:space="preserve">2. Custos</t>
  </si>
  <si>
    <t xml:space="preserve">Custo da peça</t>
  </si>
  <si>
    <t xml:space="preserve">Envio real</t>
  </si>
  <si>
    <t xml:space="preserve">Embalagem</t>
  </si>
  <si>
    <t xml:space="preserve">Mão de obra / preparação</t>
  </si>
  <si>
    <t xml:space="preserve">Inserção por venda (0 se grátis)</t>
  </si>
  <si>
    <t xml:space="preserve">3. Taxas e reservas</t>
  </si>
  <si>
    <t xml:space="preserve">Destino</t>
  </si>
  <si>
    <t xml:space="preserve">Zona euro</t>
  </si>
  <si>
    <t xml:space="preserve">Taxa internacional</t>
  </si>
  <si>
    <t xml:space="preserve">Ad rate (Promoted)</t>
  </si>
  <si>
    <t xml:space="preserve">Reserva de devoluções</t>
  </si>
  <si>
    <t xml:space="preserve">Comissão eBay (autopeças)</t>
  </si>
  <si>
    <t xml:space="preserve">Taxa internacional (€)</t>
  </si>
  <si>
    <t xml:space="preserve">Ads (€)</t>
  </si>
  <si>
    <t xml:space="preserve">Reserva (€)</t>
  </si>
  <si>
    <t xml:space="preserve">Total de taxas</t>
  </si>
  <si>
    <t xml:space="preserve">4. Resultado</t>
  </si>
  <si>
    <t xml:space="preserve">Custos totais</t>
  </si>
  <si>
    <t xml:space="preserve">Lucro</t>
  </si>
  <si>
    <t xml:space="preserve">Margem sobre a venda</t>
  </si>
  <si>
    <t xml:space="preserve">Margem sobre os custos</t>
  </si>
  <si>
    <t xml:space="preserve">Semáforo</t>
  </si>
  <si>
    <t xml:space="preserve">5. Preço mínimo e compra máxima</t>
  </si>
  <si>
    <t xml:space="preserve">Margem desejada (€)</t>
  </si>
  <si>
    <t xml:space="preserve">Preço mínimo total (peça + envio)</t>
  </si>
  <si>
    <t xml:space="preserve">Preço mínimo da peça</t>
  </si>
  <si>
    <t xml:space="preserve">Preço máximo de compra da peça</t>
  </si>
  <si>
    <t xml:space="preserve">Como ler: se a margem estiver abaixo de 25% ou o lucro abaixo de 20 €, não listar. O preço máximo de compra diz quanto podes pagar pela peça mantendo a margem desejada.</t>
  </si>
  <si>
    <t xml:space="preserve">A comissão incide sobre o total com envio. Valores de referência eBay.es, out 2026; confirma no Seller Hub. IVA e regime da margem ficam fora deste modelo.</t>
  </si>
  <si>
    <t xml:space="preserve">Três casos, a mesma conta</t>
  </si>
  <si>
    <t xml:space="preserve">Sem IVA, sem ads, comprador na zona euro. O caso C não inclui seguro de frete.</t>
  </si>
  <si>
    <t xml:space="preserve">Caso</t>
  </si>
  <si>
    <t xml:space="preserve">Venda total</t>
  </si>
  <si>
    <t xml:space="preserve">Peça</t>
  </si>
  <si>
    <t xml:space="preserve">Envio + emb. + mão de obra</t>
  </si>
  <si>
    <t xml:space="preserve">Reserva 3%</t>
  </si>
  <si>
    <t xml:space="preserve">Taxas eBay</t>
  </si>
  <si>
    <t xml:space="preserve">Margem</t>
  </si>
  <si>
    <t xml:space="preserve">Veredicto</t>
  </si>
  <si>
    <t xml:space="preserve">A · pequena</t>
  </si>
  <si>
    <t xml:space="preserve">Limite</t>
  </si>
  <si>
    <t xml:space="preserve">B · média</t>
  </si>
  <si>
    <t xml:space="preserve">Bom</t>
  </si>
  <si>
    <t xml:space="preserve">C · pesada</t>
  </si>
  <si>
    <t xml:space="preserve">Bom, mas frete</t>
  </si>
  <si>
    <t xml:space="preserve">O caso A está no limite: 25,6% e 15,89 € absolutos. O B aguenta 2–3% de ads. O C precisa de reserva de 8% e seguro.</t>
  </si>
  <si>
    <t xml:space="preserve">Para testar outro caso, usa a folha Calculadora. Esta tabela serve de referência rápida.</t>
  </si>
  <si>
    <t xml:space="preserve">Triagem de stock — o que entra no eBay</t>
  </si>
  <si>
    <t xml:space="preserve">Preenche uma linha por peça. A coluna Decisão aplica os filtros: preço, peso, procura, MPN, fitment, perigo e margem.</t>
  </si>
  <si>
    <t xml:space="preserve">SKU</t>
  </si>
  <si>
    <t xml:space="preserve">Preço alvo €</t>
  </si>
  <si>
    <t xml:space="preserve">Custo €</t>
  </si>
  <si>
    <t xml:space="preserve">Peso kg</t>
  </si>
  <si>
    <t xml:space="preserve">Vendas 90d</t>
  </si>
  <si>
    <t xml:space="preserve">MPN (S/N)</t>
  </si>
  <si>
    <t xml:space="preserve">Fitment (S/N)</t>
  </si>
  <si>
    <t xml:space="preserve">Perigosa (S/N)</t>
  </si>
  <si>
    <t xml:space="preserve">Margem %</t>
  </si>
  <si>
    <t xml:space="preserve">Decisão</t>
  </si>
  <si>
    <t xml:space="preserve">EX-001</t>
  </si>
  <si>
    <t xml:space="preserve">Alternador 1.6 TDI</t>
  </si>
  <si>
    <t xml:space="preserve">S</t>
  </si>
  <si>
    <t xml:space="preserve">N</t>
  </si>
  <si>
    <t xml:space="preserve">Filtros: 40 € ≤ preço ≤ 400 €; peso ≤ 30 kg; 3 vendas em 90 dias; MPN e fitment = S; perigosa = N; margem ≥ 25%.</t>
  </si>
  <si>
    <t xml:space="preserve">Tabela de taxas — referência rápida</t>
  </si>
  <si>
    <t xml:space="preserve">eBay.es, vendedor profissional, out 2026. Valores sem IVA. Confirma no Seller Hub.</t>
  </si>
  <si>
    <t xml:space="preserve">Componente</t>
  </si>
  <si>
    <t xml:space="preserve">Valor</t>
  </si>
  <si>
    <t xml:space="preserve">Nota</t>
  </si>
  <si>
    <t xml:space="preserve">Comissão final — autopeças</t>
  </si>
  <si>
    <t xml:space="preserve">9% até 300 € + 2% acima</t>
  </si>
  <si>
    <t xml:space="preserve">Sobre o total com envio.</t>
  </si>
  <si>
    <t xml:space="preserve">Comissão final — outras categorias</t>
  </si>
  <si>
    <t xml:space="preserve">9% até 990 € + 2% acima</t>
  </si>
  <si>
    <t xml:space="preserve">Se a categoria não for autopeças.</t>
  </si>
  <si>
    <t xml:space="preserve">Taxa por encomenda</t>
  </si>
  <si>
    <t xml:space="preserve">0,35 € / 0,45 €</t>
  </si>
  <si>
    <t xml:space="preserve">Até 10 € / acima de 10 €.</t>
  </si>
  <si>
    <t xml:space="preserve">Compliance</t>
  </si>
  <si>
    <t xml:space="preserve">0,35%</t>
  </si>
  <si>
    <t xml:space="preserve">Sobre o total; sites UE, UK e CH.</t>
  </si>
  <si>
    <t xml:space="preserve">Taxa internacional — zona euro</t>
  </si>
  <si>
    <t xml:space="preserve">0%</t>
  </si>
  <si>
    <t xml:space="preserve">Espanha, França, Itália, Alemanha, etc.</t>
  </si>
  <si>
    <t xml:space="preserve">Taxa internacional — Reino Unido</t>
  </si>
  <si>
    <t xml:space="preserve">1,2%</t>
  </si>
  <si>
    <t xml:space="preserve">Fora da zona euro.</t>
  </si>
  <si>
    <t xml:space="preserve">Taxa internacional — Europa não-euro, EUA e Canadá</t>
  </si>
  <si>
    <t xml:space="preserve">1,6%</t>
  </si>
  <si>
    <t xml:space="preserve">Suíça, Noruega, EUA, Canadá.</t>
  </si>
  <si>
    <t xml:space="preserve">Taxa internacional — resto</t>
  </si>
  <si>
    <t xml:space="preserve">3,3%</t>
  </si>
  <si>
    <t xml:space="preserve">Outros destinos.</t>
  </si>
  <si>
    <t xml:space="preserve">Conversão de moeda</t>
  </si>
  <si>
    <t xml:space="preserve">3%</t>
  </si>
  <si>
    <t xml:space="preserve">Só se o eBay converter.</t>
  </si>
  <si>
    <t xml:space="preserve">Inserção</t>
  </si>
  <si>
    <t xml:space="preserve">0,35 € / 0,50 €</t>
  </si>
  <si>
    <t xml:space="preserve">Fixo / leilão, sem loja.</t>
  </si>
  <si>
    <t xml:space="preserve">Loja Basic</t>
  </si>
  <si>
    <t xml:space="preserve">19,50 €/mês</t>
  </si>
  <si>
    <t xml:space="preserve">400 anúncios fixos.</t>
  </si>
  <si>
    <t xml:space="preserve">Fontes: eBay.es (comissões e loja), eBay Export (taxa internacional e conversão). Consultadas a 26/10/2026.</t>
  </si>
  <si>
    <t xml:space="preserve">Plano de 90 dias</t>
  </si>
  <si>
    <t xml:space="preserve">Uma linha por semana. Marca Feito com X. As metas são portas de saída, não garantias.</t>
  </si>
  <si>
    <t xml:space="preserve">Semana</t>
  </si>
  <si>
    <t xml:space="preserve">Foco</t>
  </si>
  <si>
    <t xml:space="preserve">Ações</t>
  </si>
  <si>
    <t xml:space="preserve">Meta</t>
  </si>
  <si>
    <t xml:space="preserve">Feito</t>
  </si>
  <si>
    <t xml:space="preserve">Conta e fiscalidade</t>
  </si>
  <si>
    <t xml:space="preserve">VAT ID, OSS, conta profissional, políticas</t>
  </si>
  <si>
    <t xml:space="preserve">Conta pronta</t>
  </si>
  <si>
    <t xml:space="preserve">Preço e logística</t>
  </si>
  <si>
    <t xml:space="preserve">Calculadora, 3 cotações, embalagens</t>
  </si>
  <si>
    <t xml:space="preserve">Custos fechados</t>
  </si>
  <si>
    <t xml:space="preserve">Primeiros 10</t>
  </si>
  <si>
    <t xml:space="preserve">Fotos, MPN, fitment, 10 anúncios no eBay.es</t>
  </si>
  <si>
    <t xml:space="preserve">10 anúncios</t>
  </si>
  <si>
    <t xml:space="preserve">Primeira venda</t>
  </si>
  <si>
    <t xml:space="preserve">Responder em 24 h, tracking, rever preço</t>
  </si>
  <si>
    <t xml:space="preserve">1 venda</t>
  </si>
  <si>
    <t xml:space="preserve">30–40 anúncios</t>
  </si>
  <si>
    <t xml:space="preserve">Títulos e fotos melhores, compatibilidade</t>
  </si>
  <si>
    <t xml:space="preserve">30 anúncios</t>
  </si>
  <si>
    <t xml:space="preserve">eBaymag</t>
  </si>
  <si>
    <t xml:space="preserve">DE/FR, tradução revista, 50 anúncios</t>
  </si>
  <si>
    <t xml:space="preserve">50 anúncios</t>
  </si>
  <si>
    <t xml:space="preserve">Ads teste</t>
  </si>
  <si>
    <t xml:space="preserve">2% em 20% dos anúncios com visitas</t>
  </si>
  <si>
    <t xml:space="preserve">ROAS positivo</t>
  </si>
  <si>
    <t xml:space="preserve">Matar</t>
  </si>
  <si>
    <t xml:space="preserve">Desligar 20% piores; melhorar vencedores</t>
  </si>
  <si>
    <t xml:space="preserve">Sell-through ≥5%</t>
  </si>
  <si>
    <t xml:space="preserve">Reino Unido</t>
  </si>
  <si>
    <t xml:space="preserve">Cotação DDP, HS, IVA £135</t>
  </si>
  <si>
    <t xml:space="preserve">1 venda UK</t>
  </si>
  <si>
    <t xml:space="preserve">Escala</t>
  </si>
  <si>
    <t xml:space="preserve">70–100 anúncios, stock sync</t>
  </si>
  <si>
    <t xml:space="preserve">Margem ≥25%</t>
  </si>
  <si>
    <t xml:space="preserve">Loja?</t>
  </si>
  <si>
    <t xml:space="preserve">Comparar loja vs inserções; decidir</t>
  </si>
  <si>
    <t xml:space="preserve">Decisão escrita</t>
  </si>
  <si>
    <t xml:space="preserve">Revisão</t>
  </si>
  <si>
    <t xml:space="preserve">Margem, devoluções, ads e plano seguinte</t>
  </si>
  <si>
    <t xml:space="preserve">Sell-through ≥10%</t>
  </si>
  <si>
    <t xml:space="preserve">Como usar esta calculadora</t>
  </si>
  <si>
    <t xml:space="preserve">Três minutos para saber se uma peça paga ou não a operação.</t>
  </si>
  <si>
    <t xml:space="preserve">1. Preenche as células verdes da folha Calculadora com a peça, o envio, os custos e o destino.</t>
  </si>
  <si>
    <t xml:space="preserve">2. O semáforo diz OK, ABAIXO DE 25% ou PREJUÍZO. Se não estiver OK, não listes.</t>
  </si>
  <si>
    <t xml:space="preserve">3. O preço mínimo total e o preço mínimo da peça dizem quanto tens de cobrar para a margem desejada.</t>
  </si>
  <si>
    <t xml:space="preserve">4. O preço máximo de compra diz quanto podes pagar pela peça mantendo o preço e a margem atuais.</t>
  </si>
  <si>
    <t xml:space="preserve">5. Usa a folha Triagem para decidir 30 peças de uma vez. A coluna Decisão aplica os filtros.</t>
  </si>
  <si>
    <t xml:space="preserve">6. O plano de 90 dias é o calendário; o guia eBay explica o porquê de cada passo.</t>
  </si>
  <si>
    <t xml:space="preserve">Nota: o modelo é sem IVA. No regime da margem, o IVA incide sobre a diferença; confirma com o contabilista.</t>
  </si>
  <si>
    <t xml:space="preserve">Fontes: eBay.es e eBay Export, out 2026. As taxas mudam; confirma no Seller Hub.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</si>
</sst>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€#,##0.00"/>
    <numFmt numFmtId="166" formatCode="0.0%"/>
    <numFmt numFmtId="167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14563B"/>
      <name val="Arial"/>
      <family val="0"/>
      <charset val="1"/>
    </font>
    <font>
      <sz val="10"/>
      <color rgb="FF191B15"/>
      <name val="Arial"/>
      <family val="0"/>
      <charset val="1"/>
    </font>
    <font>
      <b val="true"/>
      <sz val="11"/>
      <color rgb="FF191B15"/>
      <name val="Arial"/>
      <family val="0"/>
      <charset val="1"/>
    </font>
    <font>
      <sz val="11"/>
      <color rgb="FF191B15"/>
      <name val="Arial"/>
      <family val="0"/>
      <charset val="1"/>
    </font>
    <font>
      <sz val="8"/>
      <color rgb="FF63665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563B"/>
        <bgColor rgb="FF003366"/>
      </patternFill>
    </fill>
    <fill>
      <patternFill patternType="solid">
        <fgColor rgb="FFE3EDE2"/>
        <bgColor rgb="FFEAF2E4"/>
      </patternFill>
    </fill>
    <fill>
      <patternFill patternType="solid">
        <fgColor rgb="FFEAF2E4"/>
        <bgColor rgb="FFF0EFEA"/>
      </patternFill>
    </fill>
    <fill>
      <patternFill patternType="solid">
        <fgColor rgb="FFF0EFEA"/>
        <bgColor rgb="FFEAF2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5C9"/>
      </left>
      <right style="thin">
        <color rgb="FFD9D5C9"/>
      </right>
      <top style="thin">
        <color rgb="FFD9D5C9"/>
      </top>
      <bottom style="thin">
        <color rgb="FFD9D5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B00020"/>
      </font>
    </dxf>
    <dxf>
      <font>
        <b val="1"/>
        <color rgb="FFB26A00"/>
      </font>
    </dxf>
    <dxf>
      <font>
        <b val="1"/>
        <color rgb="FF14563B"/>
      </font>
    </dxf>
    <dxf>
      <font>
        <b val="1"/>
        <color rgb="FF14563B"/>
      </font>
      <fill>
        <patternFill>
          <bgColor rgb="FFE3EDE2"/>
        </patternFill>
      </fill>
    </dxf>
    <dxf>
      <font>
        <b val="1"/>
        <color rgb="FFB00020"/>
      </font>
      <fill>
        <patternFill>
          <bgColor rgb="FFF8D7DA"/>
        </patternFill>
      </fill>
    </dxf>
    <dxf>
      <font>
        <b val="1"/>
        <color rgb="FF8A5A00"/>
      </font>
      <fill>
        <patternFill>
          <bgColor rgb="FFFFF2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A5A00"/>
      <rgbColor rgb="FF800080"/>
      <rgbColor rgb="FF008080"/>
      <rgbColor rgb="FFC0C0C0"/>
      <rgbColor rgb="FF808080"/>
      <rgbColor rgb="FF9999FF"/>
      <rgbColor rgb="FF993366"/>
      <rgbColor rgb="FFFFF2CC"/>
      <rgbColor rgb="FFEAF2E4"/>
      <rgbColor rgb="FF660066"/>
      <rgbColor rgb="FFFF8080"/>
      <rgbColor rgb="FF0066CC"/>
      <rgbColor rgb="FFD9D5C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EFEA"/>
      <rgbColor rgb="FFE3EDE2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B26A00"/>
      <rgbColor rgb="FF63665B"/>
      <rgbColor rgb="FF969696"/>
      <rgbColor rgb="FF003366"/>
      <rgbColor rgb="FF339966"/>
      <rgbColor rgb="FF191B15"/>
      <rgbColor rgb="FF333300"/>
      <rgbColor rgb="FF993300"/>
      <rgbColor rgb="FF993366"/>
      <rgbColor rgb="FF333399"/>
      <rgbColor rgb="FF1456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  <col collapsed="false" customWidth="true" hidden="false" outlineLevel="0" max="3" min="3" style="0" width="46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19.5" hidden="false" customHeight="true" outlineLevel="0" collapsed="false">
      <c r="A2" s="2" t="s">
        <v>1</v>
      </c>
      <c r="B2" s="2"/>
      <c r="C2" s="2"/>
    </row>
    <row r="4" customFormat="false" ht="21.75" hidden="false" customHeight="true" outlineLevel="0" collapsed="false">
      <c r="A4" s="3" t="s">
        <v>2</v>
      </c>
      <c r="B4" s="3"/>
      <c r="C4" s="3"/>
    </row>
    <row r="6" customFormat="false" ht="15" hidden="false" customHeight="false" outlineLevel="0" collapsed="false">
      <c r="A6" s="4" t="s">
        <v>3</v>
      </c>
      <c r="B6" s="5" t="n">
        <v>150</v>
      </c>
    </row>
    <row r="7" customFormat="false" ht="15" hidden="false" customHeight="false" outlineLevel="0" collapsed="false">
      <c r="A7" s="4" t="s">
        <v>4</v>
      </c>
      <c r="B7" s="5" t="n">
        <v>25</v>
      </c>
    </row>
    <row r="8" customFormat="false" ht="15" hidden="false" customHeight="false" outlineLevel="0" collapsed="false">
      <c r="A8" s="4" t="s">
        <v>5</v>
      </c>
      <c r="B8" s="6" t="n">
        <f aca="false">B6+B7</f>
        <v>175</v>
      </c>
    </row>
    <row r="10" customFormat="false" ht="21.75" hidden="false" customHeight="true" outlineLevel="0" collapsed="false">
      <c r="A10" s="3" t="s">
        <v>6</v>
      </c>
      <c r="B10" s="3"/>
      <c r="C10" s="3"/>
    </row>
    <row r="11" customFormat="false" ht="15" hidden="false" customHeight="false" outlineLevel="0" collapsed="false">
      <c r="A11" s="4" t="s">
        <v>7</v>
      </c>
      <c r="B11" s="5" t="n">
        <v>60</v>
      </c>
    </row>
    <row r="12" customFormat="false" ht="15" hidden="false" customHeight="false" outlineLevel="0" collapsed="false">
      <c r="A12" s="4" t="s">
        <v>8</v>
      </c>
      <c r="B12" s="5" t="n">
        <v>18</v>
      </c>
    </row>
    <row r="13" customFormat="false" ht="15" hidden="false" customHeight="false" outlineLevel="0" collapsed="false">
      <c r="A13" s="4" t="s">
        <v>9</v>
      </c>
      <c r="B13" s="5" t="n">
        <v>3</v>
      </c>
    </row>
    <row r="14" customFormat="false" ht="15" hidden="false" customHeight="false" outlineLevel="0" collapsed="false">
      <c r="A14" s="4" t="s">
        <v>10</v>
      </c>
      <c r="B14" s="5" t="n">
        <v>10</v>
      </c>
    </row>
    <row r="15" customFormat="false" ht="15" hidden="false" customHeight="false" outlineLevel="0" collapsed="false">
      <c r="A15" s="4" t="s">
        <v>11</v>
      </c>
      <c r="B15" s="5" t="n">
        <v>0</v>
      </c>
    </row>
    <row r="17" customFormat="false" ht="21.75" hidden="false" customHeight="true" outlineLevel="0" collapsed="false">
      <c r="A17" s="3" t="s">
        <v>12</v>
      </c>
      <c r="B17" s="3"/>
      <c r="C17" s="3"/>
    </row>
    <row r="18" customFormat="false" ht="15" hidden="false" customHeight="false" outlineLevel="0" collapsed="false">
      <c r="A18" s="4" t="s">
        <v>13</v>
      </c>
      <c r="B18" s="7" t="s">
        <v>14</v>
      </c>
    </row>
    <row r="19" customFormat="false" ht="15" hidden="false" customHeight="false" outlineLevel="0" collapsed="false">
      <c r="A19" s="4" t="s">
        <v>15</v>
      </c>
      <c r="B19" s="8" t="n">
        <f aca="false">IF(B18="Zona euro",0,IF(B18="Reino Unido",0.012,IF(OR(B18="Europa não-euro",B18="EUA/Canadá"),0.016,0.033)))</f>
        <v>0</v>
      </c>
    </row>
    <row r="20" customFormat="false" ht="15" hidden="false" customHeight="false" outlineLevel="0" collapsed="false">
      <c r="A20" s="4" t="s">
        <v>16</v>
      </c>
      <c r="B20" s="9" t="n">
        <v>0</v>
      </c>
    </row>
    <row r="21" customFormat="false" ht="15" hidden="false" customHeight="false" outlineLevel="0" collapsed="false">
      <c r="A21" s="4" t="s">
        <v>17</v>
      </c>
      <c r="B21" s="9" t="n">
        <v>0.03</v>
      </c>
    </row>
    <row r="22" customFormat="false" ht="15" hidden="false" customHeight="false" outlineLevel="0" collapsed="false">
      <c r="A22" s="4" t="s">
        <v>18</v>
      </c>
      <c r="B22" s="10" t="n">
        <f aca="false">IF(B8&lt;=300,0.09*B8,27+0.02*(B8-300))+IF(B8&lt;=10,0.35,0.45)+0.0035*B8</f>
        <v>16.8125</v>
      </c>
    </row>
    <row r="23" customFormat="false" ht="15" hidden="false" customHeight="false" outlineLevel="0" collapsed="false">
      <c r="A23" s="4" t="s">
        <v>19</v>
      </c>
      <c r="B23" s="10" t="n">
        <f aca="false">B8*B19</f>
        <v>0</v>
      </c>
    </row>
    <row r="24" customFormat="false" ht="15" hidden="false" customHeight="false" outlineLevel="0" collapsed="false">
      <c r="A24" s="4" t="s">
        <v>20</v>
      </c>
      <c r="B24" s="10" t="n">
        <f aca="false">B8*B20</f>
        <v>0</v>
      </c>
    </row>
    <row r="25" customFormat="false" ht="15" hidden="false" customHeight="false" outlineLevel="0" collapsed="false">
      <c r="A25" s="4" t="s">
        <v>21</v>
      </c>
      <c r="B25" s="10" t="n">
        <f aca="false">B8*B21</f>
        <v>5.25</v>
      </c>
    </row>
    <row r="26" customFormat="false" ht="15" hidden="false" customHeight="false" outlineLevel="0" collapsed="false">
      <c r="A26" s="4" t="s">
        <v>22</v>
      </c>
      <c r="B26" s="6" t="n">
        <f aca="false">SUM(B22:B25)</f>
        <v>22.0625</v>
      </c>
    </row>
    <row r="28" customFormat="false" ht="21.75" hidden="false" customHeight="true" outlineLevel="0" collapsed="false">
      <c r="A28" s="3" t="s">
        <v>23</v>
      </c>
      <c r="B28" s="3"/>
      <c r="C28" s="3"/>
    </row>
    <row r="29" customFormat="false" ht="15" hidden="false" customHeight="false" outlineLevel="0" collapsed="false">
      <c r="A29" s="4" t="s">
        <v>24</v>
      </c>
      <c r="B29" s="10" t="n">
        <f aca="false">SUM(B11:B15)</f>
        <v>91</v>
      </c>
    </row>
    <row r="30" customFormat="false" ht="15" hidden="false" customHeight="false" outlineLevel="0" collapsed="false">
      <c r="A30" s="4" t="s">
        <v>25</v>
      </c>
      <c r="B30" s="6" t="n">
        <f aca="false">B8-B26-B29</f>
        <v>61.9375</v>
      </c>
    </row>
    <row r="31" customFormat="false" ht="15" hidden="false" customHeight="false" outlineLevel="0" collapsed="false">
      <c r="A31" s="4" t="s">
        <v>26</v>
      </c>
      <c r="B31" s="11" t="n">
        <f aca="false">IFERROR(B30/B8,0)</f>
        <v>0.353928571428571</v>
      </c>
    </row>
    <row r="32" customFormat="false" ht="15" hidden="false" customHeight="false" outlineLevel="0" collapsed="false">
      <c r="A32" s="4" t="s">
        <v>27</v>
      </c>
      <c r="B32" s="8" t="n">
        <f aca="false">IFERROR(B30/B29,0)</f>
        <v>0.680631868131868</v>
      </c>
    </row>
    <row r="33" customFormat="false" ht="15" hidden="false" customHeight="false" outlineLevel="0" collapsed="false">
      <c r="A33" s="4" t="s">
        <v>28</v>
      </c>
      <c r="B33" s="12" t="str">
        <f aca="false">IF(B30&lt;0,"PREJUÍZO",IF(B31&lt;0.25,"ABAIXO DE 25%","OK"))</f>
        <v>OK</v>
      </c>
    </row>
    <row r="35" customFormat="false" ht="21.75" hidden="false" customHeight="true" outlineLevel="0" collapsed="false">
      <c r="A35" s="3" t="s">
        <v>29</v>
      </c>
      <c r="B35" s="3"/>
      <c r="C35" s="3"/>
    </row>
    <row r="36" customFormat="false" ht="15" hidden="false" customHeight="false" outlineLevel="0" collapsed="false">
      <c r="A36" s="4" t="s">
        <v>30</v>
      </c>
      <c r="B36" s="5" t="n">
        <v>40</v>
      </c>
    </row>
    <row r="37" customFormat="false" ht="15" hidden="false" customHeight="false" outlineLevel="0" collapsed="false">
      <c r="A37" s="4" t="s">
        <v>31</v>
      </c>
      <c r="B37" s="6" t="n">
        <f aca="false">IFERROR(IF((B29+B36+0.45)/(1-0.0935-B19-B20-B21)&lt;=300,(B29+B36+0.45)/(1-0.0935-B19-B20-B21),(B29+B36+21.45)/(1-0.0235-B19-B20-B21)),"")</f>
        <v>149.971477467199</v>
      </c>
    </row>
    <row r="38" customFormat="false" ht="15" hidden="false" customHeight="false" outlineLevel="0" collapsed="false">
      <c r="A38" s="4" t="s">
        <v>32</v>
      </c>
      <c r="B38" s="10" t="n">
        <f aca="false">IF(B37="","—",IF(B37&gt;=B7,B37-B7,"—"))</f>
        <v>124.971477467199</v>
      </c>
    </row>
    <row r="39" customFormat="false" ht="15" hidden="false" customHeight="false" outlineLevel="0" collapsed="false">
      <c r="A39" s="4" t="s">
        <v>33</v>
      </c>
      <c r="B39" s="6" t="n">
        <f aca="false">B8-B26-B12-B13-B14-B15-B36</f>
        <v>81.9375</v>
      </c>
    </row>
    <row r="41" customFormat="false" ht="27.75" hidden="false" customHeight="true" outlineLevel="0" collapsed="false">
      <c r="A41" s="13" t="s">
        <v>34</v>
      </c>
      <c r="B41" s="13"/>
      <c r="C41" s="13"/>
    </row>
    <row r="42" customFormat="false" ht="27.75" hidden="false" customHeight="true" outlineLevel="0" collapsed="false">
      <c r="A42" s="13" t="s">
        <v>35</v>
      </c>
      <c r="B42" s="13"/>
      <c r="C42" s="13"/>
    </row>
  </sheetData>
  <mergeCells count="9">
    <mergeCell ref="A1:C1"/>
    <mergeCell ref="A2:C2"/>
    <mergeCell ref="A4:C4"/>
    <mergeCell ref="A10:C10"/>
    <mergeCell ref="A17:C17"/>
    <mergeCell ref="A28:C28"/>
    <mergeCell ref="A35:C35"/>
    <mergeCell ref="A41:C41"/>
    <mergeCell ref="A42:C42"/>
  </mergeCells>
  <conditionalFormatting sqref="B30">
    <cfRule type="expression" priority="2" aboveAverage="0" equalAverage="0" bottom="0" percent="0" rank="0" text="" dxfId="0">
      <formula>B30&lt;0</formula>
    </cfRule>
  </conditionalFormatting>
  <conditionalFormatting sqref="B31">
    <cfRule type="expression" priority="3" aboveAverage="0" equalAverage="0" bottom="0" percent="0" rank="0" text="" dxfId="1">
      <formula>B31&lt;0.25</formula>
    </cfRule>
    <cfRule type="expression" priority="4" aboveAverage="0" equalAverage="0" bottom="0" percent="0" rank="0" text="" dxfId="2">
      <formula>B31&gt;=0.25</formula>
    </cfRule>
  </conditionalFormatting>
  <conditionalFormatting sqref="B33">
    <cfRule type="expression" priority="5" aboveAverage="0" equalAverage="0" bottom="0" percent="0" rank="0" text="" dxfId="3">
      <formula>B33="OK"</formula>
    </cfRule>
    <cfRule type="expression" priority="6" aboveAverage="0" equalAverage="0" bottom="0" percent="0" rank="0" text="" dxfId="4">
      <formula>B33="PREJUÍZO"</formula>
    </cfRule>
    <cfRule type="expression" priority="7" aboveAverage="0" equalAverage="0" bottom="0" percent="0" rank="0" text="" dxfId="5">
      <formula>B33="ABAIXO DE 25%"</formula>
    </cfRule>
  </conditionalFormatting>
  <dataValidations count="1">
    <dataValidation allowBlank="false" errorStyle="stop" operator="between" showDropDown="false" showErrorMessage="false" showInputMessage="false" sqref="B18" type="list">
      <formula1>"Zona euro,Reino Unido,Europa não-euro,EUA/Canadá,Resto"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4"/>
    <col collapsed="false" customWidth="true" hidden="false" outlineLevel="0" max="9" min="9" style="0" width="18"/>
  </cols>
  <sheetData>
    <row r="1" customFormat="false" ht="33.75" hidden="false" customHeight="true" outlineLevel="0" collapsed="false">
      <c r="A1" s="1" t="s">
        <v>36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37</v>
      </c>
      <c r="B2" s="2"/>
      <c r="C2" s="2"/>
      <c r="D2" s="2"/>
      <c r="E2" s="2"/>
      <c r="F2" s="2"/>
      <c r="G2" s="2"/>
      <c r="H2" s="2"/>
      <c r="I2" s="2"/>
    </row>
    <row r="4" customFormat="false" ht="31.5" hidden="false" customHeight="true" outlineLevel="0" collapsed="false">
      <c r="A4" s="14" t="s">
        <v>38</v>
      </c>
      <c r="B4" s="14" t="s">
        <v>39</v>
      </c>
      <c r="C4" s="14" t="s">
        <v>40</v>
      </c>
      <c r="D4" s="14" t="s">
        <v>41</v>
      </c>
      <c r="E4" s="14" t="s">
        <v>42</v>
      </c>
      <c r="F4" s="14" t="s">
        <v>43</v>
      </c>
      <c r="G4" s="14" t="s">
        <v>25</v>
      </c>
      <c r="H4" s="14" t="s">
        <v>44</v>
      </c>
      <c r="I4" s="14" t="s">
        <v>45</v>
      </c>
    </row>
    <row r="5" customFormat="false" ht="15" hidden="false" customHeight="false" outlineLevel="0" collapsed="false">
      <c r="A5" s="15" t="s">
        <v>46</v>
      </c>
      <c r="B5" s="16" t="n">
        <v>62</v>
      </c>
      <c r="C5" s="16" t="n">
        <v>20</v>
      </c>
      <c r="D5" s="16" t="n">
        <v>18</v>
      </c>
      <c r="E5" s="16" t="n">
        <v>1.86</v>
      </c>
      <c r="F5" s="16" t="n">
        <v>6.25</v>
      </c>
      <c r="G5" s="16" t="n">
        <v>15.89</v>
      </c>
      <c r="H5" s="17" t="n">
        <v>0.256</v>
      </c>
      <c r="I5" s="15" t="s">
        <v>47</v>
      </c>
    </row>
    <row r="6" customFormat="false" ht="15" hidden="false" customHeight="false" outlineLevel="0" collapsed="false">
      <c r="A6" s="15" t="s">
        <v>48</v>
      </c>
      <c r="B6" s="16" t="n">
        <v>175</v>
      </c>
      <c r="C6" s="16" t="n">
        <v>60</v>
      </c>
      <c r="D6" s="16" t="n">
        <v>31</v>
      </c>
      <c r="E6" s="16" t="n">
        <v>5.25</v>
      </c>
      <c r="F6" s="16" t="n">
        <v>16.81</v>
      </c>
      <c r="G6" s="16" t="n">
        <v>61.94</v>
      </c>
      <c r="H6" s="17" t="n">
        <v>0.354</v>
      </c>
      <c r="I6" s="15" t="s">
        <v>49</v>
      </c>
    </row>
    <row r="7" customFormat="false" ht="15" hidden="false" customHeight="false" outlineLevel="0" collapsed="false">
      <c r="A7" s="15" t="s">
        <v>50</v>
      </c>
      <c r="B7" s="16" t="n">
        <v>750</v>
      </c>
      <c r="C7" s="16" t="n">
        <v>300</v>
      </c>
      <c r="D7" s="16" t="n">
        <v>150</v>
      </c>
      <c r="E7" s="16" t="n">
        <v>22.5</v>
      </c>
      <c r="F7" s="16" t="n">
        <v>39.08</v>
      </c>
      <c r="G7" s="16" t="n">
        <v>238.42</v>
      </c>
      <c r="H7" s="17" t="n">
        <v>0.318</v>
      </c>
      <c r="I7" s="15" t="s">
        <v>51</v>
      </c>
    </row>
    <row r="9" customFormat="false" ht="30" hidden="false" customHeight="true" outlineLevel="0" collapsed="false">
      <c r="A9" s="13" t="s">
        <v>52</v>
      </c>
      <c r="B9" s="13"/>
      <c r="C9" s="13"/>
      <c r="D9" s="13"/>
      <c r="E9" s="13"/>
      <c r="F9" s="13"/>
      <c r="G9" s="13"/>
      <c r="H9" s="13"/>
      <c r="I9" s="13"/>
    </row>
    <row r="11" customFormat="false" ht="15" hidden="false" customHeight="false" outlineLevel="0" collapsed="false">
      <c r="A11" s="18" t="s">
        <v>53</v>
      </c>
      <c r="B11" s="18"/>
      <c r="C11" s="18"/>
      <c r="D11" s="18"/>
      <c r="E11" s="18"/>
      <c r="F11" s="18"/>
      <c r="G11" s="18"/>
      <c r="H11" s="18"/>
      <c r="I11" s="18"/>
    </row>
  </sheetData>
  <mergeCells count="4">
    <mergeCell ref="A1:I1"/>
    <mergeCell ref="A2:I2"/>
    <mergeCell ref="A9:I9"/>
    <mergeCell ref="A11:I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2"/>
    <col collapsed="false" customWidth="true" hidden="false" outlineLevel="0" max="10" min="3" style="0" width="11"/>
    <col collapsed="false" customWidth="true" hidden="false" outlineLevel="0" max="11" min="11" style="0" width="12"/>
  </cols>
  <sheetData>
    <row r="1" customFormat="false" ht="33.75" hidden="false" customHeight="true" outlineLevel="0" collapsed="false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1.5" hidden="false" customHeight="true" outlineLevel="0" collapsed="false">
      <c r="A4" s="14" t="s">
        <v>56</v>
      </c>
      <c r="B4" s="14" t="s">
        <v>40</v>
      </c>
      <c r="C4" s="14" t="s">
        <v>57</v>
      </c>
      <c r="D4" s="14" t="s">
        <v>58</v>
      </c>
      <c r="E4" s="14" t="s">
        <v>59</v>
      </c>
      <c r="F4" s="14" t="s">
        <v>60</v>
      </c>
      <c r="G4" s="14" t="s">
        <v>61</v>
      </c>
      <c r="H4" s="14" t="s">
        <v>62</v>
      </c>
      <c r="I4" s="14" t="s">
        <v>63</v>
      </c>
      <c r="J4" s="14" t="s">
        <v>64</v>
      </c>
      <c r="K4" s="14" t="s">
        <v>65</v>
      </c>
    </row>
    <row r="5" customFormat="false" ht="15" hidden="false" customHeight="false" outlineLevel="0" collapsed="false">
      <c r="A5" s="19" t="s">
        <v>66</v>
      </c>
      <c r="B5" s="19" t="s">
        <v>67</v>
      </c>
      <c r="C5" s="20" t="n">
        <v>180</v>
      </c>
      <c r="D5" s="20" t="n">
        <v>70</v>
      </c>
      <c r="E5" s="20" t="n">
        <v>6</v>
      </c>
      <c r="F5" s="20" t="n">
        <v>8</v>
      </c>
      <c r="G5" s="21" t="s">
        <v>68</v>
      </c>
      <c r="H5" s="21" t="s">
        <v>68</v>
      </c>
      <c r="I5" s="21" t="s">
        <v>69</v>
      </c>
      <c r="J5" s="22" t="n">
        <v>0.35</v>
      </c>
      <c r="K5" s="23" t="str">
        <f aca="false">IF(COUNTA(A5:J5)=0,"—",IF(AND(C5&gt;=40,C5&lt;=400,E5&lt;=30,F5&gt;=3,G5="S",H5="S",I5="N",J5&gt;=25%),"LISTAR","NÃO"))</f>
        <v>LISTAR</v>
      </c>
    </row>
    <row r="6" customFormat="false" ht="15" hidden="false" customHeight="false" outlineLevel="0" collapsed="false">
      <c r="A6" s="24"/>
      <c r="B6" s="24"/>
      <c r="C6" s="25"/>
      <c r="D6" s="25"/>
      <c r="E6" s="25"/>
      <c r="F6" s="25"/>
      <c r="G6" s="26"/>
      <c r="H6" s="26"/>
      <c r="I6" s="26"/>
      <c r="J6" s="27"/>
      <c r="K6" s="23" t="str">
        <f aca="false">IF(COUNTA(A6:J6)=0,"—",IF(AND(C6&gt;=40,C6&lt;=400,E6&lt;=30,F6&gt;=3,G6="S",H6="S",I6="N",J6&gt;=25%),"LISTAR","NÃO"))</f>
        <v>—</v>
      </c>
    </row>
    <row r="7" customFormat="false" ht="15" hidden="false" customHeight="false" outlineLevel="0" collapsed="false">
      <c r="A7" s="24"/>
      <c r="B7" s="24"/>
      <c r="C7" s="25"/>
      <c r="D7" s="25"/>
      <c r="E7" s="25"/>
      <c r="F7" s="25"/>
      <c r="G7" s="26"/>
      <c r="H7" s="26"/>
      <c r="I7" s="26"/>
      <c r="J7" s="27"/>
      <c r="K7" s="23" t="str">
        <f aca="false">IF(COUNTA(A7:J7)=0,"—",IF(AND(C7&gt;=40,C7&lt;=400,E7&lt;=30,F7&gt;=3,G7="S",H7="S",I7="N",J7&gt;=25%),"LISTAR","NÃO"))</f>
        <v>—</v>
      </c>
    </row>
    <row r="8" customFormat="false" ht="15" hidden="false" customHeight="false" outlineLevel="0" collapsed="false">
      <c r="A8" s="24"/>
      <c r="B8" s="24"/>
      <c r="C8" s="25"/>
      <c r="D8" s="25"/>
      <c r="E8" s="25"/>
      <c r="F8" s="25"/>
      <c r="G8" s="26"/>
      <c r="H8" s="26"/>
      <c r="I8" s="26"/>
      <c r="J8" s="27"/>
      <c r="K8" s="23" t="str">
        <f aca="false">IF(COUNTA(A8:J8)=0,"—",IF(AND(C8&gt;=40,C8&lt;=400,E8&lt;=30,F8&gt;=3,G8="S",H8="S",I8="N",J8&gt;=25%),"LISTAR","NÃO"))</f>
        <v>—</v>
      </c>
    </row>
    <row r="9" customFormat="false" ht="15" hidden="false" customHeight="false" outlineLevel="0" collapsed="false">
      <c r="A9" s="24"/>
      <c r="B9" s="24"/>
      <c r="C9" s="25"/>
      <c r="D9" s="25"/>
      <c r="E9" s="25"/>
      <c r="F9" s="25"/>
      <c r="G9" s="26"/>
      <c r="H9" s="26"/>
      <c r="I9" s="26"/>
      <c r="J9" s="27"/>
      <c r="K9" s="23" t="str">
        <f aca="false">IF(COUNTA(A9:J9)=0,"—",IF(AND(C9&gt;=40,C9&lt;=400,E9&lt;=30,F9&gt;=3,G9="S",H9="S",I9="N",J9&gt;=25%),"LISTAR","NÃO"))</f>
        <v>—</v>
      </c>
    </row>
    <row r="10" customFormat="false" ht="15" hidden="false" customHeight="false" outlineLevel="0" collapsed="false">
      <c r="A10" s="24"/>
      <c r="B10" s="24"/>
      <c r="C10" s="25"/>
      <c r="D10" s="25"/>
      <c r="E10" s="25"/>
      <c r="F10" s="25"/>
      <c r="G10" s="26"/>
      <c r="H10" s="26"/>
      <c r="I10" s="26"/>
      <c r="J10" s="27"/>
      <c r="K10" s="23" t="str">
        <f aca="false">IF(COUNTA(A10:J10)=0,"—",IF(AND(C10&gt;=40,C10&lt;=400,E10&lt;=30,F10&gt;=3,G10="S",H10="S",I10="N",J10&gt;=25%),"LISTAR","NÃO"))</f>
        <v>—</v>
      </c>
    </row>
    <row r="11" customFormat="false" ht="15" hidden="false" customHeight="false" outlineLevel="0" collapsed="false">
      <c r="A11" s="24"/>
      <c r="B11" s="24"/>
      <c r="C11" s="25"/>
      <c r="D11" s="25"/>
      <c r="E11" s="25"/>
      <c r="F11" s="25"/>
      <c r="G11" s="26"/>
      <c r="H11" s="26"/>
      <c r="I11" s="26"/>
      <c r="J11" s="27"/>
      <c r="K11" s="23" t="str">
        <f aca="false">IF(COUNTA(A11:J11)=0,"—",IF(AND(C11&gt;=40,C11&lt;=400,E11&lt;=30,F11&gt;=3,G11="S",H11="S",I11="N",J11&gt;=25%),"LISTAR","NÃO"))</f>
        <v>—</v>
      </c>
    </row>
    <row r="12" customFormat="false" ht="15" hidden="false" customHeight="false" outlineLevel="0" collapsed="false">
      <c r="A12" s="24"/>
      <c r="B12" s="24"/>
      <c r="C12" s="25"/>
      <c r="D12" s="25"/>
      <c r="E12" s="25"/>
      <c r="F12" s="25"/>
      <c r="G12" s="26"/>
      <c r="H12" s="26"/>
      <c r="I12" s="26"/>
      <c r="J12" s="27"/>
      <c r="K12" s="23" t="str">
        <f aca="false">IF(COUNTA(A12:J12)=0,"—",IF(AND(C12&gt;=40,C12&lt;=400,E12&lt;=30,F12&gt;=3,G12="S",H12="S",I12="N",J12&gt;=25%),"LISTAR","NÃO"))</f>
        <v>—</v>
      </c>
    </row>
    <row r="13" customFormat="false" ht="15" hidden="false" customHeight="false" outlineLevel="0" collapsed="false">
      <c r="A13" s="24"/>
      <c r="B13" s="24"/>
      <c r="C13" s="25"/>
      <c r="D13" s="25"/>
      <c r="E13" s="25"/>
      <c r="F13" s="25"/>
      <c r="G13" s="26"/>
      <c r="H13" s="26"/>
      <c r="I13" s="26"/>
      <c r="J13" s="27"/>
      <c r="K13" s="23" t="str">
        <f aca="false">IF(COUNTA(A13:J13)=0,"—",IF(AND(C13&gt;=40,C13&lt;=400,E13&lt;=30,F13&gt;=3,G13="S",H13="S",I13="N",J13&gt;=25%),"LISTAR","NÃO"))</f>
        <v>—</v>
      </c>
    </row>
    <row r="14" customFormat="false" ht="15" hidden="false" customHeight="false" outlineLevel="0" collapsed="false">
      <c r="A14" s="24"/>
      <c r="B14" s="24"/>
      <c r="C14" s="25"/>
      <c r="D14" s="25"/>
      <c r="E14" s="25"/>
      <c r="F14" s="25"/>
      <c r="G14" s="26"/>
      <c r="H14" s="26"/>
      <c r="I14" s="26"/>
      <c r="J14" s="27"/>
      <c r="K14" s="23" t="str">
        <f aca="false">IF(COUNTA(A14:J14)=0,"—",IF(AND(C14&gt;=40,C14&lt;=400,E14&lt;=30,F14&gt;=3,G14="S",H14="S",I14="N",J14&gt;=25%),"LISTAR","NÃO"))</f>
        <v>—</v>
      </c>
    </row>
    <row r="15" customFormat="false" ht="15" hidden="false" customHeight="false" outlineLevel="0" collapsed="false">
      <c r="A15" s="24"/>
      <c r="B15" s="24"/>
      <c r="C15" s="25"/>
      <c r="D15" s="25"/>
      <c r="E15" s="25"/>
      <c r="F15" s="25"/>
      <c r="G15" s="26"/>
      <c r="H15" s="26"/>
      <c r="I15" s="26"/>
      <c r="J15" s="27"/>
      <c r="K15" s="23" t="str">
        <f aca="false">IF(COUNTA(A15:J15)=0,"—",IF(AND(C15&gt;=40,C15&lt;=400,E15&lt;=30,F15&gt;=3,G15="S",H15="S",I15="N",J15&gt;=25%),"LISTAR","NÃO"))</f>
        <v>—</v>
      </c>
    </row>
    <row r="16" customFormat="false" ht="15" hidden="false" customHeight="false" outlineLevel="0" collapsed="false">
      <c r="A16" s="24"/>
      <c r="B16" s="24"/>
      <c r="C16" s="25"/>
      <c r="D16" s="25"/>
      <c r="E16" s="25"/>
      <c r="F16" s="25"/>
      <c r="G16" s="26"/>
      <c r="H16" s="26"/>
      <c r="I16" s="26"/>
      <c r="J16" s="27"/>
      <c r="K16" s="23" t="str">
        <f aca="false">IF(COUNTA(A16:J16)=0,"—",IF(AND(C16&gt;=40,C16&lt;=400,E16&lt;=30,F16&gt;=3,G16="S",H16="S",I16="N",J16&gt;=25%),"LISTAR","NÃO"))</f>
        <v>—</v>
      </c>
    </row>
    <row r="17" customFormat="false" ht="15" hidden="false" customHeight="false" outlineLevel="0" collapsed="false">
      <c r="A17" s="24"/>
      <c r="B17" s="24"/>
      <c r="C17" s="25"/>
      <c r="D17" s="25"/>
      <c r="E17" s="25"/>
      <c r="F17" s="25"/>
      <c r="G17" s="26"/>
      <c r="H17" s="26"/>
      <c r="I17" s="26"/>
      <c r="J17" s="27"/>
      <c r="K17" s="23" t="str">
        <f aca="false">IF(COUNTA(A17:J17)=0,"—",IF(AND(C17&gt;=40,C17&lt;=400,E17&lt;=30,F17&gt;=3,G17="S",H17="S",I17="N",J17&gt;=25%),"LISTAR","NÃO"))</f>
        <v>—</v>
      </c>
    </row>
    <row r="18" customFormat="false" ht="15" hidden="false" customHeight="false" outlineLevel="0" collapsed="false">
      <c r="A18" s="24"/>
      <c r="B18" s="24"/>
      <c r="C18" s="25"/>
      <c r="D18" s="25"/>
      <c r="E18" s="25"/>
      <c r="F18" s="25"/>
      <c r="G18" s="26"/>
      <c r="H18" s="26"/>
      <c r="I18" s="26"/>
      <c r="J18" s="27"/>
      <c r="K18" s="23" t="str">
        <f aca="false">IF(COUNTA(A18:J18)=0,"—",IF(AND(C18&gt;=40,C18&lt;=400,E18&lt;=30,F18&gt;=3,G18="S",H18="S",I18="N",J18&gt;=25%),"LISTAR","NÃO"))</f>
        <v>—</v>
      </c>
    </row>
    <row r="19" customFormat="false" ht="15" hidden="false" customHeight="false" outlineLevel="0" collapsed="false">
      <c r="A19" s="24"/>
      <c r="B19" s="24"/>
      <c r="C19" s="25"/>
      <c r="D19" s="25"/>
      <c r="E19" s="25"/>
      <c r="F19" s="25"/>
      <c r="G19" s="26"/>
      <c r="H19" s="26"/>
      <c r="I19" s="26"/>
      <c r="J19" s="27"/>
      <c r="K19" s="23" t="str">
        <f aca="false">IF(COUNTA(A19:J19)=0,"—",IF(AND(C19&gt;=40,C19&lt;=400,E19&lt;=30,F19&gt;=3,G19="S",H19="S",I19="N",J19&gt;=25%),"LISTAR","NÃO"))</f>
        <v>—</v>
      </c>
    </row>
    <row r="20" customFormat="false" ht="15" hidden="false" customHeight="false" outlineLevel="0" collapsed="false">
      <c r="A20" s="24"/>
      <c r="B20" s="24"/>
      <c r="C20" s="25"/>
      <c r="D20" s="25"/>
      <c r="E20" s="25"/>
      <c r="F20" s="25"/>
      <c r="G20" s="26"/>
      <c r="H20" s="26"/>
      <c r="I20" s="26"/>
      <c r="J20" s="27"/>
      <c r="K20" s="23" t="str">
        <f aca="false">IF(COUNTA(A20:J20)=0,"—",IF(AND(C20&gt;=40,C20&lt;=400,E20&lt;=30,F20&gt;=3,G20="S",H20="S",I20="N",J20&gt;=25%),"LISTAR","NÃO"))</f>
        <v>—</v>
      </c>
    </row>
    <row r="21" customFormat="false" ht="15" hidden="false" customHeight="false" outlineLevel="0" collapsed="false">
      <c r="A21" s="24"/>
      <c r="B21" s="24"/>
      <c r="C21" s="25"/>
      <c r="D21" s="25"/>
      <c r="E21" s="25"/>
      <c r="F21" s="25"/>
      <c r="G21" s="26"/>
      <c r="H21" s="26"/>
      <c r="I21" s="26"/>
      <c r="J21" s="27"/>
      <c r="K21" s="23" t="str">
        <f aca="false">IF(COUNTA(A21:J21)=0,"—",IF(AND(C21&gt;=40,C21&lt;=400,E21&lt;=30,F21&gt;=3,G21="S",H21="S",I21="N",J21&gt;=25%),"LISTAR","NÃO"))</f>
        <v>—</v>
      </c>
    </row>
    <row r="22" customFormat="false" ht="15" hidden="false" customHeight="false" outlineLevel="0" collapsed="false">
      <c r="A22" s="24"/>
      <c r="B22" s="24"/>
      <c r="C22" s="25"/>
      <c r="D22" s="25"/>
      <c r="E22" s="25"/>
      <c r="F22" s="25"/>
      <c r="G22" s="26"/>
      <c r="H22" s="26"/>
      <c r="I22" s="26"/>
      <c r="J22" s="27"/>
      <c r="K22" s="23" t="str">
        <f aca="false">IF(COUNTA(A22:J22)=0,"—",IF(AND(C22&gt;=40,C22&lt;=400,E22&lt;=30,F22&gt;=3,G22="S",H22="S",I22="N",J22&gt;=25%),"LISTAR","NÃO"))</f>
        <v>—</v>
      </c>
    </row>
    <row r="23" customFormat="false" ht="15" hidden="false" customHeight="false" outlineLevel="0" collapsed="false">
      <c r="A23" s="24"/>
      <c r="B23" s="24"/>
      <c r="C23" s="25"/>
      <c r="D23" s="25"/>
      <c r="E23" s="25"/>
      <c r="F23" s="25"/>
      <c r="G23" s="26"/>
      <c r="H23" s="26"/>
      <c r="I23" s="26"/>
      <c r="J23" s="27"/>
      <c r="K23" s="23" t="str">
        <f aca="false">IF(COUNTA(A23:J23)=0,"—",IF(AND(C23&gt;=40,C23&lt;=400,E23&lt;=30,F23&gt;=3,G23="S",H23="S",I23="N",J23&gt;=25%),"LISTAR","NÃO"))</f>
        <v>—</v>
      </c>
    </row>
    <row r="24" customFormat="false" ht="15" hidden="false" customHeight="false" outlineLevel="0" collapsed="false">
      <c r="A24" s="24"/>
      <c r="B24" s="24"/>
      <c r="C24" s="25"/>
      <c r="D24" s="25"/>
      <c r="E24" s="25"/>
      <c r="F24" s="25"/>
      <c r="G24" s="26"/>
      <c r="H24" s="26"/>
      <c r="I24" s="26"/>
      <c r="J24" s="27"/>
      <c r="K24" s="23" t="str">
        <f aca="false">IF(COUNTA(A24:J24)=0,"—",IF(AND(C24&gt;=40,C24&lt;=400,E24&lt;=30,F24&gt;=3,G24="S",H24="S",I24="N",J24&gt;=25%),"LISTAR","NÃO"))</f>
        <v>—</v>
      </c>
    </row>
    <row r="25" customFormat="false" ht="15" hidden="false" customHeight="false" outlineLevel="0" collapsed="false">
      <c r="A25" s="24"/>
      <c r="B25" s="24"/>
      <c r="C25" s="25"/>
      <c r="D25" s="25"/>
      <c r="E25" s="25"/>
      <c r="F25" s="25"/>
      <c r="G25" s="26"/>
      <c r="H25" s="26"/>
      <c r="I25" s="26"/>
      <c r="J25" s="27"/>
      <c r="K25" s="23" t="str">
        <f aca="false">IF(COUNTA(A25:J25)=0,"—",IF(AND(C25&gt;=40,C25&lt;=400,E25&lt;=30,F25&gt;=3,G25="S",H25="S",I25="N",J25&gt;=25%),"LISTAR","NÃO"))</f>
        <v>—</v>
      </c>
    </row>
    <row r="26" customFormat="false" ht="15" hidden="false" customHeight="false" outlineLevel="0" collapsed="false">
      <c r="A26" s="24"/>
      <c r="B26" s="24"/>
      <c r="C26" s="25"/>
      <c r="D26" s="25"/>
      <c r="E26" s="25"/>
      <c r="F26" s="25"/>
      <c r="G26" s="26"/>
      <c r="H26" s="26"/>
      <c r="I26" s="26"/>
      <c r="J26" s="27"/>
      <c r="K26" s="23" t="str">
        <f aca="false">IF(COUNTA(A26:J26)=0,"—",IF(AND(C26&gt;=40,C26&lt;=400,E26&lt;=30,F26&gt;=3,G26="S",H26="S",I26="N",J26&gt;=25%),"LISTAR","NÃO"))</f>
        <v>—</v>
      </c>
    </row>
    <row r="27" customFormat="false" ht="15" hidden="false" customHeight="false" outlineLevel="0" collapsed="false">
      <c r="A27" s="24"/>
      <c r="B27" s="24"/>
      <c r="C27" s="25"/>
      <c r="D27" s="25"/>
      <c r="E27" s="25"/>
      <c r="F27" s="25"/>
      <c r="G27" s="26"/>
      <c r="H27" s="26"/>
      <c r="I27" s="26"/>
      <c r="J27" s="27"/>
      <c r="K27" s="23" t="str">
        <f aca="false">IF(COUNTA(A27:J27)=0,"—",IF(AND(C27&gt;=40,C27&lt;=400,E27&lt;=30,F27&gt;=3,G27="S",H27="S",I27="N",J27&gt;=25%),"LISTAR","NÃO"))</f>
        <v>—</v>
      </c>
    </row>
    <row r="28" customFormat="false" ht="15" hidden="false" customHeight="false" outlineLevel="0" collapsed="false">
      <c r="A28" s="24"/>
      <c r="B28" s="24"/>
      <c r="C28" s="25"/>
      <c r="D28" s="25"/>
      <c r="E28" s="25"/>
      <c r="F28" s="25"/>
      <c r="G28" s="26"/>
      <c r="H28" s="26"/>
      <c r="I28" s="26"/>
      <c r="J28" s="27"/>
      <c r="K28" s="23" t="str">
        <f aca="false">IF(COUNTA(A28:J28)=0,"—",IF(AND(C28&gt;=40,C28&lt;=400,E28&lt;=30,F28&gt;=3,G28="S",H28="S",I28="N",J28&gt;=25%),"LISTAR","NÃO"))</f>
        <v>—</v>
      </c>
    </row>
    <row r="29" customFormat="false" ht="15" hidden="false" customHeight="false" outlineLevel="0" collapsed="false">
      <c r="A29" s="24"/>
      <c r="B29" s="24"/>
      <c r="C29" s="25"/>
      <c r="D29" s="25"/>
      <c r="E29" s="25"/>
      <c r="F29" s="25"/>
      <c r="G29" s="26"/>
      <c r="H29" s="26"/>
      <c r="I29" s="26"/>
      <c r="J29" s="27"/>
      <c r="K29" s="23" t="str">
        <f aca="false">IF(COUNTA(A29:J29)=0,"—",IF(AND(C29&gt;=40,C29&lt;=400,E29&lt;=30,F29&gt;=3,G29="S",H29="S",I29="N",J29&gt;=25%),"LISTAR","NÃO"))</f>
        <v>—</v>
      </c>
    </row>
    <row r="30" customFormat="false" ht="15" hidden="false" customHeight="false" outlineLevel="0" collapsed="false">
      <c r="A30" s="24"/>
      <c r="B30" s="24"/>
      <c r="C30" s="25"/>
      <c r="D30" s="25"/>
      <c r="E30" s="25"/>
      <c r="F30" s="25"/>
      <c r="G30" s="26"/>
      <c r="H30" s="26"/>
      <c r="I30" s="26"/>
      <c r="J30" s="27"/>
      <c r="K30" s="23" t="str">
        <f aca="false">IF(COUNTA(A30:J30)=0,"—",IF(AND(C30&gt;=40,C30&lt;=400,E30&lt;=30,F30&gt;=3,G30="S",H30="S",I30="N",J30&gt;=25%),"LISTAR","NÃO"))</f>
        <v>—</v>
      </c>
    </row>
    <row r="31" customFormat="false" ht="15" hidden="false" customHeight="false" outlineLevel="0" collapsed="false">
      <c r="A31" s="24"/>
      <c r="B31" s="24"/>
      <c r="C31" s="25"/>
      <c r="D31" s="25"/>
      <c r="E31" s="25"/>
      <c r="F31" s="25"/>
      <c r="G31" s="26"/>
      <c r="H31" s="26"/>
      <c r="I31" s="26"/>
      <c r="J31" s="27"/>
      <c r="K31" s="23" t="str">
        <f aca="false">IF(COUNTA(A31:J31)=0,"—",IF(AND(C31&gt;=40,C31&lt;=400,E31&lt;=30,F31&gt;=3,G31="S",H31="S",I31="N",J31&gt;=25%),"LISTAR","NÃO"))</f>
        <v>—</v>
      </c>
    </row>
    <row r="32" customFormat="false" ht="15" hidden="false" customHeight="false" outlineLevel="0" collapsed="false">
      <c r="A32" s="24"/>
      <c r="B32" s="24"/>
      <c r="C32" s="25"/>
      <c r="D32" s="25"/>
      <c r="E32" s="25"/>
      <c r="F32" s="25"/>
      <c r="G32" s="26"/>
      <c r="H32" s="26"/>
      <c r="I32" s="26"/>
      <c r="J32" s="27"/>
      <c r="K32" s="23" t="str">
        <f aca="false">IF(COUNTA(A32:J32)=0,"—",IF(AND(C32&gt;=40,C32&lt;=400,E32&lt;=30,F32&gt;=3,G32="S",H32="S",I32="N",J32&gt;=25%),"LISTAR","NÃO"))</f>
        <v>—</v>
      </c>
    </row>
    <row r="33" customFormat="false" ht="15" hidden="false" customHeight="false" outlineLevel="0" collapsed="false">
      <c r="A33" s="24"/>
      <c r="B33" s="24"/>
      <c r="C33" s="25"/>
      <c r="D33" s="25"/>
      <c r="E33" s="25"/>
      <c r="F33" s="25"/>
      <c r="G33" s="26"/>
      <c r="H33" s="26"/>
      <c r="I33" s="26"/>
      <c r="J33" s="27"/>
      <c r="K33" s="23" t="str">
        <f aca="false">IF(COUNTA(A33:J33)=0,"—",IF(AND(C33&gt;=40,C33&lt;=400,E33&lt;=30,F33&gt;=3,G33="S",H33="S",I33="N",J33&gt;=25%),"LISTAR","NÃO"))</f>
        <v>—</v>
      </c>
    </row>
    <row r="34" customFormat="false" ht="15" hidden="false" customHeight="false" outlineLevel="0" collapsed="false">
      <c r="A34" s="24"/>
      <c r="B34" s="24"/>
      <c r="C34" s="25"/>
      <c r="D34" s="25"/>
      <c r="E34" s="25"/>
      <c r="F34" s="25"/>
      <c r="G34" s="26"/>
      <c r="H34" s="26"/>
      <c r="I34" s="26"/>
      <c r="J34" s="27"/>
      <c r="K34" s="23" t="str">
        <f aca="false">IF(COUNTA(A34:J34)=0,"—",IF(AND(C34&gt;=40,C34&lt;=400,E34&lt;=30,F34&gt;=3,G34="S",H34="S",I34="N",J34&gt;=25%),"LISTAR","NÃO"))</f>
        <v>—</v>
      </c>
    </row>
    <row r="36" customFormat="false" ht="15" hidden="false" customHeight="false" outlineLevel="0" collapsed="false">
      <c r="A36" s="18" t="s">
        <v>70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</row>
  </sheetData>
  <mergeCells count="3">
    <mergeCell ref="A1:K1"/>
    <mergeCell ref="A2:K2"/>
    <mergeCell ref="A36:K36"/>
  </mergeCells>
  <conditionalFormatting sqref="K5:K34">
    <cfRule type="expression" priority="2" aboveAverage="0" equalAverage="0" bottom="0" percent="0" rank="0" text="" dxfId="3">
      <formula>K5="LISTAR"</formula>
    </cfRule>
    <cfRule type="expression" priority="3" aboveAverage="0" equalAverage="0" bottom="0" percent="0" rank="0" text="" dxfId="4">
      <formula>K5="NÃO"</formula>
    </cfRule>
  </conditionalFormatting>
  <dataValidations count="1">
    <dataValidation allowBlank="true" errorStyle="stop" operator="between" showDropDown="false" showErrorMessage="false" showInputMessage="false" sqref="G5:I34" type="list">
      <formula1>"S,N"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71</v>
      </c>
      <c r="B1" s="1"/>
      <c r="C1" s="1"/>
    </row>
    <row r="2" customFormat="false" ht="19.5" hidden="false" customHeight="true" outlineLevel="0" collapsed="false">
      <c r="A2" s="2" t="s">
        <v>72</v>
      </c>
      <c r="B2" s="2"/>
      <c r="C2" s="2"/>
    </row>
    <row r="4" customFormat="false" ht="15" hidden="false" customHeight="false" outlineLevel="0" collapsed="false">
      <c r="A4" s="28" t="s">
        <v>73</v>
      </c>
      <c r="B4" s="28" t="s">
        <v>74</v>
      </c>
      <c r="C4" s="28" t="s">
        <v>75</v>
      </c>
    </row>
    <row r="5" customFormat="false" ht="15" hidden="false" customHeight="false" outlineLevel="0" collapsed="false">
      <c r="A5" s="29" t="s">
        <v>76</v>
      </c>
      <c r="B5" s="29" t="s">
        <v>77</v>
      </c>
      <c r="C5" s="29" t="s">
        <v>78</v>
      </c>
    </row>
    <row r="6" customFormat="false" ht="15" hidden="false" customHeight="false" outlineLevel="0" collapsed="false">
      <c r="A6" s="29" t="s">
        <v>79</v>
      </c>
      <c r="B6" s="29" t="s">
        <v>80</v>
      </c>
      <c r="C6" s="29" t="s">
        <v>81</v>
      </c>
    </row>
    <row r="7" customFormat="false" ht="15" hidden="false" customHeight="false" outlineLevel="0" collapsed="false">
      <c r="A7" s="29" t="s">
        <v>82</v>
      </c>
      <c r="B7" s="29" t="s">
        <v>83</v>
      </c>
      <c r="C7" s="29" t="s">
        <v>84</v>
      </c>
    </row>
    <row r="8" customFormat="false" ht="15" hidden="false" customHeight="false" outlineLevel="0" collapsed="false">
      <c r="A8" s="29" t="s">
        <v>85</v>
      </c>
      <c r="B8" s="29" t="s">
        <v>86</v>
      </c>
      <c r="C8" s="29" t="s">
        <v>87</v>
      </c>
    </row>
    <row r="9" customFormat="false" ht="15" hidden="false" customHeight="false" outlineLevel="0" collapsed="false">
      <c r="A9" s="29" t="s">
        <v>88</v>
      </c>
      <c r="B9" s="29" t="s">
        <v>89</v>
      </c>
      <c r="C9" s="29" t="s">
        <v>90</v>
      </c>
    </row>
    <row r="10" customFormat="false" ht="15" hidden="false" customHeight="false" outlineLevel="0" collapsed="false">
      <c r="A10" s="29" t="s">
        <v>91</v>
      </c>
      <c r="B10" s="29" t="s">
        <v>92</v>
      </c>
      <c r="C10" s="29" t="s">
        <v>93</v>
      </c>
    </row>
    <row r="11" customFormat="false" ht="15" hidden="false" customHeight="false" outlineLevel="0" collapsed="false">
      <c r="A11" s="29" t="s">
        <v>94</v>
      </c>
      <c r="B11" s="29" t="s">
        <v>95</v>
      </c>
      <c r="C11" s="29" t="s">
        <v>96</v>
      </c>
    </row>
    <row r="12" customFormat="false" ht="15" hidden="false" customHeight="false" outlineLevel="0" collapsed="false">
      <c r="A12" s="29" t="s">
        <v>97</v>
      </c>
      <c r="B12" s="29" t="s">
        <v>98</v>
      </c>
      <c r="C12" s="29" t="s">
        <v>99</v>
      </c>
    </row>
    <row r="13" customFormat="false" ht="15" hidden="false" customHeight="false" outlineLevel="0" collapsed="false">
      <c r="A13" s="29" t="s">
        <v>100</v>
      </c>
      <c r="B13" s="29" t="s">
        <v>101</v>
      </c>
      <c r="C13" s="29" t="s">
        <v>102</v>
      </c>
    </row>
    <row r="14" customFormat="false" ht="15" hidden="false" customHeight="false" outlineLevel="0" collapsed="false">
      <c r="A14" s="29" t="s">
        <v>103</v>
      </c>
      <c r="B14" s="29" t="s">
        <v>104</v>
      </c>
      <c r="C14" s="29" t="s">
        <v>105</v>
      </c>
    </row>
    <row r="15" customFormat="false" ht="15" hidden="false" customHeight="false" outlineLevel="0" collapsed="false">
      <c r="A15" s="29" t="s">
        <v>106</v>
      </c>
      <c r="B15" s="29" t="s">
        <v>107</v>
      </c>
      <c r="C15" s="29" t="s">
        <v>108</v>
      </c>
    </row>
    <row r="17" customFormat="false" ht="30" hidden="false" customHeight="true" outlineLevel="0" collapsed="false">
      <c r="A17" s="13" t="s">
        <v>109</v>
      </c>
      <c r="B17" s="13"/>
      <c r="C17" s="13"/>
    </row>
  </sheetData>
  <mergeCells count="3">
    <mergeCell ref="A1:C1"/>
    <mergeCell ref="A2:C2"/>
    <mergeCell ref="A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22"/>
    <col collapsed="false" customWidth="true" hidden="false" outlineLevel="0" max="5" min="5" style="0" width="9"/>
  </cols>
  <sheetData>
    <row r="1" customFormat="false" ht="33.75" hidden="false" customHeight="true" outlineLevel="0" collapsed="false">
      <c r="A1" s="1" t="s">
        <v>110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111</v>
      </c>
      <c r="B2" s="2"/>
      <c r="C2" s="2"/>
      <c r="D2" s="2"/>
      <c r="E2" s="2"/>
    </row>
    <row r="4" customFormat="false" ht="15" hidden="false" customHeight="false" outlineLevel="0" collapsed="false">
      <c r="A4" s="28" t="s">
        <v>112</v>
      </c>
      <c r="B4" s="28" t="s">
        <v>113</v>
      </c>
      <c r="C4" s="28" t="s">
        <v>114</v>
      </c>
      <c r="D4" s="28" t="s">
        <v>115</v>
      </c>
      <c r="E4" s="28" t="s">
        <v>116</v>
      </c>
    </row>
    <row r="5" customFormat="false" ht="15" hidden="false" customHeight="false" outlineLevel="0" collapsed="false">
      <c r="A5" s="30" t="n">
        <v>1</v>
      </c>
      <c r="B5" s="31" t="s">
        <v>117</v>
      </c>
      <c r="C5" s="31" t="s">
        <v>118</v>
      </c>
      <c r="D5" s="31" t="s">
        <v>119</v>
      </c>
      <c r="E5" s="30"/>
    </row>
    <row r="6" customFormat="false" ht="15" hidden="false" customHeight="false" outlineLevel="0" collapsed="false">
      <c r="A6" s="30" t="n">
        <v>2</v>
      </c>
      <c r="B6" s="31" t="s">
        <v>120</v>
      </c>
      <c r="C6" s="31" t="s">
        <v>121</v>
      </c>
      <c r="D6" s="31" t="s">
        <v>122</v>
      </c>
      <c r="E6" s="30"/>
    </row>
    <row r="7" customFormat="false" ht="15" hidden="false" customHeight="false" outlineLevel="0" collapsed="false">
      <c r="A7" s="30" t="n">
        <v>3</v>
      </c>
      <c r="B7" s="31" t="s">
        <v>123</v>
      </c>
      <c r="C7" s="31" t="s">
        <v>124</v>
      </c>
      <c r="D7" s="31" t="s">
        <v>125</v>
      </c>
      <c r="E7" s="30"/>
    </row>
    <row r="8" customFormat="false" ht="15" hidden="false" customHeight="false" outlineLevel="0" collapsed="false">
      <c r="A8" s="30" t="n">
        <v>4</v>
      </c>
      <c r="B8" s="31" t="s">
        <v>126</v>
      </c>
      <c r="C8" s="31" t="s">
        <v>127</v>
      </c>
      <c r="D8" s="31" t="s">
        <v>128</v>
      </c>
      <c r="E8" s="30"/>
    </row>
    <row r="9" customFormat="false" ht="15" hidden="false" customHeight="false" outlineLevel="0" collapsed="false">
      <c r="A9" s="30" t="n">
        <v>5</v>
      </c>
      <c r="B9" s="31" t="s">
        <v>129</v>
      </c>
      <c r="C9" s="31" t="s">
        <v>130</v>
      </c>
      <c r="D9" s="31" t="s">
        <v>131</v>
      </c>
      <c r="E9" s="30"/>
    </row>
    <row r="10" customFormat="false" ht="15" hidden="false" customHeight="false" outlineLevel="0" collapsed="false">
      <c r="A10" s="30" t="n">
        <v>6</v>
      </c>
      <c r="B10" s="31" t="s">
        <v>132</v>
      </c>
      <c r="C10" s="31" t="s">
        <v>133</v>
      </c>
      <c r="D10" s="31" t="s">
        <v>134</v>
      </c>
      <c r="E10" s="30"/>
    </row>
    <row r="11" customFormat="false" ht="15" hidden="false" customHeight="false" outlineLevel="0" collapsed="false">
      <c r="A11" s="30" t="n">
        <v>7</v>
      </c>
      <c r="B11" s="31" t="s">
        <v>135</v>
      </c>
      <c r="C11" s="31" t="s">
        <v>136</v>
      </c>
      <c r="D11" s="31" t="s">
        <v>137</v>
      </c>
      <c r="E11" s="30"/>
    </row>
    <row r="12" customFormat="false" ht="15" hidden="false" customHeight="false" outlineLevel="0" collapsed="false">
      <c r="A12" s="30" t="n">
        <v>8</v>
      </c>
      <c r="B12" s="31" t="s">
        <v>138</v>
      </c>
      <c r="C12" s="31" t="s">
        <v>139</v>
      </c>
      <c r="D12" s="31" t="s">
        <v>140</v>
      </c>
      <c r="E12" s="30"/>
    </row>
    <row r="13" customFormat="false" ht="15" hidden="false" customHeight="false" outlineLevel="0" collapsed="false">
      <c r="A13" s="30" t="n">
        <v>9</v>
      </c>
      <c r="B13" s="31" t="s">
        <v>141</v>
      </c>
      <c r="C13" s="31" t="s">
        <v>142</v>
      </c>
      <c r="D13" s="31" t="s">
        <v>143</v>
      </c>
      <c r="E13" s="30"/>
    </row>
    <row r="14" customFormat="false" ht="15" hidden="false" customHeight="false" outlineLevel="0" collapsed="false">
      <c r="A14" s="30" t="n">
        <v>10</v>
      </c>
      <c r="B14" s="31" t="s">
        <v>144</v>
      </c>
      <c r="C14" s="31" t="s">
        <v>145</v>
      </c>
      <c r="D14" s="31" t="s">
        <v>146</v>
      </c>
      <c r="E14" s="30"/>
    </row>
    <row r="15" customFormat="false" ht="15" hidden="false" customHeight="false" outlineLevel="0" collapsed="false">
      <c r="A15" s="30" t="n">
        <v>11</v>
      </c>
      <c r="B15" s="31" t="s">
        <v>147</v>
      </c>
      <c r="C15" s="31" t="s">
        <v>148</v>
      </c>
      <c r="D15" s="31" t="s">
        <v>149</v>
      </c>
      <c r="E15" s="30"/>
    </row>
    <row r="16" customFormat="false" ht="15" hidden="false" customHeight="false" outlineLevel="0" collapsed="false">
      <c r="A16" s="30" t="n">
        <v>12</v>
      </c>
      <c r="B16" s="31" t="s">
        <v>150</v>
      </c>
      <c r="C16" s="31" t="s">
        <v>151</v>
      </c>
      <c r="D16" s="31" t="s">
        <v>152</v>
      </c>
      <c r="E16" s="30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20"/>
  </cols>
  <sheetData>
    <row r="1" customFormat="false" ht="33.75" hidden="false" customHeight="true" outlineLevel="0" collapsed="false">
      <c r="A1" s="1" t="s">
        <v>153</v>
      </c>
      <c r="B1" s="1"/>
      <c r="C1" s="1"/>
    </row>
    <row r="2" customFormat="false" ht="19.5" hidden="false" customHeight="true" outlineLevel="0" collapsed="false">
      <c r="A2" s="2" t="s">
        <v>154</v>
      </c>
      <c r="B2" s="2"/>
      <c r="C2" s="2"/>
    </row>
    <row r="4" customFormat="false" ht="31.5" hidden="false" customHeight="true" outlineLevel="0" collapsed="false">
      <c r="A4" s="32" t="s">
        <v>155</v>
      </c>
      <c r="B4" s="32"/>
      <c r="C4" s="32"/>
    </row>
    <row r="5" customFormat="false" ht="31.5" hidden="false" customHeight="true" outlineLevel="0" collapsed="false">
      <c r="A5" s="32" t="s">
        <v>156</v>
      </c>
      <c r="B5" s="32"/>
      <c r="C5" s="32"/>
    </row>
    <row r="6" customFormat="false" ht="31.5" hidden="false" customHeight="true" outlineLevel="0" collapsed="false">
      <c r="A6" s="32" t="s">
        <v>157</v>
      </c>
      <c r="B6" s="32"/>
      <c r="C6" s="32"/>
    </row>
    <row r="7" customFormat="false" ht="31.5" hidden="false" customHeight="true" outlineLevel="0" collapsed="false">
      <c r="A7" s="32" t="s">
        <v>158</v>
      </c>
      <c r="B7" s="32"/>
      <c r="C7" s="32"/>
    </row>
    <row r="8" customFormat="false" ht="31.5" hidden="false" customHeight="true" outlineLevel="0" collapsed="false">
      <c r="A8" s="32" t="s">
        <v>159</v>
      </c>
      <c r="B8" s="32"/>
      <c r="C8" s="32"/>
    </row>
    <row r="9" customFormat="false" ht="31.5" hidden="false" customHeight="true" outlineLevel="0" collapsed="false">
      <c r="A9" s="32" t="s">
        <v>160</v>
      </c>
      <c r="B9" s="32"/>
      <c r="C9" s="32"/>
    </row>
    <row r="10" customFormat="false" ht="31.5" hidden="false" customHeight="true" outlineLevel="0" collapsed="false">
      <c r="A10" s="32" t="s">
        <v>161</v>
      </c>
      <c r="B10" s="32"/>
      <c r="C10" s="32"/>
    </row>
    <row r="11" customFormat="false" ht="31.5" hidden="false" customHeight="true" outlineLevel="0" collapsed="false">
      <c r="A11" s="32" t="s">
        <v>162</v>
      </c>
      <c r="B11" s="32"/>
      <c r="C11" s="32"/>
    </row>
  </sheetData>
  <mergeCells count="10">
    <mergeCell ref="A1:C1"/>
    <mergeCell ref="A2:C2"/>
    <mergeCell ref="A4:C4"/>
    <mergeCell ref="A5:C5"/>
    <mergeCell ref="A6:C6"/>
    <mergeCell ref="A7:C7"/>
    <mergeCell ref="A8:C8"/>
    <mergeCell ref="A9:C9"/>
    <mergeCell ref="A10:C10"/>
    <mergeCell ref="A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2026-10-26T21:36:28Z</dcterms:created>
  <dc:creator>motoresusados.pt</dc:creator>
  <dc:description>Calculadora de margem, triagem de stock e plano de 90 dias para eBay internacional.</dc:description>
  <dc:language>en-US</dc:language>
  <cp:lastModifiedBy/>
  <dcterms:modified xsi:type="dcterms:W3CDTF">2026-10-26T21:36:28Z</dcterms:modified>
  <cp:revision>0</cp:revision>
  <dc:subject/>
  <dc:title>Calculadora eBay — motoresusados.pt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